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53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<sst xmlns="http://schemas.openxmlformats.org/spreadsheetml/2006/main" count="30" uniqueCount="30">
  <si>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</si>
  <si>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</si>
  <si>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</si>
  <si>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</si>
  <si>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</si>
  <si>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</si>
  <si>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</si>
  <si>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</si>
  <si>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4a prova</t>
  </si>
  <si>
    <t>PUNTS PROVES</t>
  </si>
  <si>
    <t>TERRA DE VINS 2023 CLASSIFICACIÓ ESCUDERIES</t>
  </si>
  <si>
    <t>ATENEU SLOT</t>
  </si>
  <si>
    <t>LA BISBAL</t>
  </si>
  <si>
    <t>TOAD TEAM</t>
  </si>
  <si>
    <t>SLOT LA LIRA</t>
  </si>
  <si>
    <t>TURBOSLOT</t>
  </si>
  <si>
    <t>SLOT TARRACO</t>
  </si>
  <si>
    <t>4EVER SLOT</t>
  </si>
  <si>
    <t>LLUM LLAMP</t>
  </si>
  <si>
    <t>ASH RALLYE</t>
  </si>
  <si>
    <t>CASC</t>
  </si>
  <si>
    <t>RODAMON SLOT SÚRIA</t>
  </si>
  <si>
    <t>KARKOFF SLOT</t>
  </si>
  <si>
    <t>TCR SLOT</t>
  </si>
  <si>
    <t>CERDANYOLA SLOT</t>
  </si>
  <si>
    <t>SLOT BRAGA</t>
  </si>
  <si>
    <t>DREAM SLOT</t>
  </si>
  <si>
    <t>SLOT MORA</t>
  </si>
  <si>
    <t>SLOTINGPLUS TEAM</t>
  </si>
  <si>
    <t>SLOTCAR SANT JOAN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</si>
</sst>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33" borderId="10" xfId="53" applyFont="1" applyFill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0" fontId="11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A2" sqref="A2:I2"/>
    </sheetView>
  </sheetViews>
  <sheetFormatPr defaultColWidth="9.140625" defaultRowHeight="12.75"/>
  <cols>
    <col min="1" max="1" width="5.57421875" style="1" bestFit="1" customWidth="1"/>
    <col min="2" max="2" width="19.8515625" style="1" bestFit="1" customWidth="1"/>
    <col min="3" max="9" width="7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6.140625" style="1" customWidth="1"/>
    <col min="14" max="16384" width="9.140625" style="1" customWidth="1"/>
  </cols>
  <sheetData>
    <row r="1" spans="1:9" ht="76.5" customHeight="1">
      <c r="A1" s="8"/>
      <c r="B1" s="9"/>
      <c r="C1" s="9"/>
      <c r="D1" s="9"/>
      <c r="E1" s="9"/>
      <c r="F1" s="9"/>
      <c r="G1" s="9"/>
      <c r="H1" s="9"/>
      <c r="I1" s="9"/>
    </row>
    <row r="2" spans="1:9" ht="20.25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 customHeight="1">
      <c r="A4" s="14" t="s">
        <v>0</v>
      </c>
      <c r="B4" s="14" t="s">
        <v>2</v>
      </c>
      <c r="C4" s="12" t="s">
        <v>9</v>
      </c>
      <c r="D4" s="13"/>
      <c r="E4" s="13"/>
      <c r="F4" s="13"/>
      <c r="G4" s="13"/>
      <c r="H4" s="13"/>
      <c r="I4" s="15" t="s">
        <v>1</v>
      </c>
    </row>
    <row r="5" spans="1:9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  <c r="H5" s="3" t="s">
        <v>7</v>
      </c>
      <c r="I5" s="15"/>
    </row>
    <row r="6" spans="1:9" s="2" customFormat="1" ht="15">
      <c r="A6" s="4">
        <v>1</v>
      </c>
      <c r="B6" s="5" t="s">
        <v>17</v>
      </c>
      <c r="C6" s="6">
        <f>13+43+26+23</f>
        <v>105</v>
      </c>
      <c r="D6" s="6">
        <v>124</v>
      </c>
      <c r="E6" s="6">
        <f>9+32+45+26+20+28</f>
        <v>160</v>
      </c>
      <c r="F6" s="6">
        <f>13+28+47+20+13</f>
        <v>121</v>
      </c>
      <c r="G6" s="6">
        <f>58+28+20+26</f>
        <v>132</v>
      </c>
      <c r="H6" s="6">
        <f>10+13+52+32+15</f>
        <v>122</v>
      </c>
      <c r="I6" s="7">
        <f aca="true" t="shared" si="0" ref="I6:I28">SUM(C6:H6)</f>
        <v>764</v>
      </c>
    </row>
    <row r="7" spans="1:9" s="2" customFormat="1" ht="15">
      <c r="A7" s="4">
        <v>2</v>
      </c>
      <c r="B7" s="5" t="s">
        <v>11</v>
      </c>
      <c r="C7" s="6">
        <f>11+58+13+20+37+33</f>
        <v>172</v>
      </c>
      <c r="D7" s="6">
        <v>66</v>
      </c>
      <c r="E7" s="6">
        <f>13+15+17+11</f>
        <v>56</v>
      </c>
      <c r="F7" s="6">
        <f>73+10+8+26+17+30</f>
        <v>164</v>
      </c>
      <c r="G7" s="6">
        <f>28+8+10+15+20+32</f>
        <v>113</v>
      </c>
      <c r="H7" s="6">
        <f>17+13+9+20+26</f>
        <v>85</v>
      </c>
      <c r="I7" s="7">
        <f t="shared" si="0"/>
        <v>656</v>
      </c>
    </row>
    <row r="8" spans="1:9" ht="15">
      <c r="A8" s="4">
        <v>3</v>
      </c>
      <c r="B8" s="5" t="s">
        <v>14</v>
      </c>
      <c r="C8" s="6">
        <f>30+15+17+13+24</f>
        <v>99</v>
      </c>
      <c r="D8" s="6">
        <v>95</v>
      </c>
      <c r="E8" s="6">
        <f>39+20+20</f>
        <v>79</v>
      </c>
      <c r="F8" s="6">
        <f>21+17+13+15</f>
        <v>66</v>
      </c>
      <c r="G8" s="6">
        <f>24+37+17</f>
        <v>78</v>
      </c>
      <c r="H8" s="6">
        <f>39+35+17</f>
        <v>91</v>
      </c>
      <c r="I8" s="7">
        <f t="shared" si="0"/>
        <v>508</v>
      </c>
    </row>
    <row r="9" spans="1:9" ht="15">
      <c r="A9" s="4">
        <v>4</v>
      </c>
      <c r="B9" s="5" t="s">
        <v>15</v>
      </c>
      <c r="C9" s="6">
        <f>10+70</f>
        <v>80</v>
      </c>
      <c r="D9" s="6">
        <v>78</v>
      </c>
      <c r="E9" s="6">
        <f>10+51</f>
        <v>61</v>
      </c>
      <c r="F9" s="6">
        <f>57+13</f>
        <v>70</v>
      </c>
      <c r="G9" s="6">
        <f>17+17</f>
        <v>34</v>
      </c>
      <c r="H9" s="6">
        <f>9+69</f>
        <v>78</v>
      </c>
      <c r="I9" s="7">
        <f t="shared" si="0"/>
        <v>401</v>
      </c>
    </row>
    <row r="10" spans="1:9" ht="15">
      <c r="A10" s="4">
        <v>5</v>
      </c>
      <c r="B10" s="5" t="s">
        <v>13</v>
      </c>
      <c r="C10" s="6">
        <f>35</f>
        <v>35</v>
      </c>
      <c r="D10" s="6">
        <v>45</v>
      </c>
      <c r="E10" s="6">
        <f>32+11</f>
        <v>43</v>
      </c>
      <c r="F10" s="6">
        <f>50+11+7</f>
        <v>68</v>
      </c>
      <c r="G10" s="6">
        <f>35+11+11+11+23</f>
        <v>91</v>
      </c>
      <c r="H10" s="6">
        <f>32+13+13</f>
        <v>58</v>
      </c>
      <c r="I10" s="7">
        <f t="shared" si="0"/>
        <v>340</v>
      </c>
    </row>
    <row r="11" spans="1:9" ht="15">
      <c r="A11" s="4">
        <v>6</v>
      </c>
      <c r="B11" s="5" t="s">
        <v>18</v>
      </c>
      <c r="C11" s="6">
        <f>20+17</f>
        <v>37</v>
      </c>
      <c r="D11" s="6">
        <v>57</v>
      </c>
      <c r="E11" s="6">
        <f>20+32</f>
        <v>52</v>
      </c>
      <c r="F11" s="6">
        <f>20+37</f>
        <v>57</v>
      </c>
      <c r="G11" s="6">
        <f>20+37</f>
        <v>57</v>
      </c>
      <c r="H11" s="6">
        <f>37</f>
        <v>37</v>
      </c>
      <c r="I11" s="7">
        <f t="shared" si="0"/>
        <v>297</v>
      </c>
    </row>
    <row r="12" spans="1:9" ht="15">
      <c r="A12" s="4">
        <v>7</v>
      </c>
      <c r="B12" s="5" t="s">
        <v>29</v>
      </c>
      <c r="C12" s="6">
        <f>36+31</f>
        <v>67</v>
      </c>
      <c r="D12" s="6">
        <v>63</v>
      </c>
      <c r="E12" s="6">
        <f>48+31</f>
        <v>79</v>
      </c>
      <c r="F12" s="6">
        <f>20</f>
        <v>20</v>
      </c>
      <c r="G12" s="6">
        <v>0</v>
      </c>
      <c r="H12" s="6">
        <f>33</f>
        <v>33</v>
      </c>
      <c r="I12" s="7">
        <f t="shared" si="0"/>
        <v>262</v>
      </c>
    </row>
    <row r="13" spans="1:9" ht="15">
      <c r="A13" s="4">
        <v>8</v>
      </c>
      <c r="B13" s="5" t="s">
        <v>23</v>
      </c>
      <c r="C13" s="6">
        <f>15+17</f>
        <v>32</v>
      </c>
      <c r="D13" s="6">
        <v>34</v>
      </c>
      <c r="E13" s="6">
        <f>15+17</f>
        <v>32</v>
      </c>
      <c r="F13" s="6">
        <f>15+15</f>
        <v>30</v>
      </c>
      <c r="G13" s="6">
        <f>17+20</f>
        <v>37</v>
      </c>
      <c r="H13" s="6">
        <f>17</f>
        <v>17</v>
      </c>
      <c r="I13" s="7">
        <f t="shared" si="0"/>
        <v>182</v>
      </c>
    </row>
    <row r="14" spans="1:9" ht="15">
      <c r="A14" s="4">
        <v>9</v>
      </c>
      <c r="B14" s="5" t="s">
        <v>21</v>
      </c>
      <c r="C14" s="6">
        <f>20</f>
        <v>20</v>
      </c>
      <c r="D14" s="6">
        <v>15</v>
      </c>
      <c r="E14" s="6">
        <f>17</f>
        <v>17</v>
      </c>
      <c r="F14" s="6">
        <f>20</f>
        <v>20</v>
      </c>
      <c r="G14" s="6">
        <f>20</f>
        <v>20</v>
      </c>
      <c r="H14" s="6">
        <f>20</f>
        <v>20</v>
      </c>
      <c r="I14" s="7">
        <f t="shared" si="0"/>
        <v>112</v>
      </c>
    </row>
    <row r="15" spans="1:9" ht="15">
      <c r="A15" s="4">
        <v>10</v>
      </c>
      <c r="B15" s="5" t="s">
        <v>27</v>
      </c>
      <c r="C15" s="6">
        <v>0</v>
      </c>
      <c r="D15" s="6">
        <v>0</v>
      </c>
      <c r="E15" s="6">
        <f>20</f>
        <v>20</v>
      </c>
      <c r="F15" s="6">
        <f>15</f>
        <v>15</v>
      </c>
      <c r="G15" s="6">
        <f>17</f>
        <v>17</v>
      </c>
      <c r="H15" s="6">
        <f>20</f>
        <v>20</v>
      </c>
      <c r="I15" s="7">
        <f t="shared" si="0"/>
        <v>72</v>
      </c>
    </row>
    <row r="16" spans="1:9" ht="15">
      <c r="A16" s="4">
        <v>11</v>
      </c>
      <c r="B16" s="5" t="s">
        <v>22</v>
      </c>
      <c r="C16" s="6">
        <f>13</f>
        <v>13</v>
      </c>
      <c r="D16" s="6">
        <v>11</v>
      </c>
      <c r="E16" s="6">
        <f>13</f>
        <v>13</v>
      </c>
      <c r="F16" s="6">
        <f>11</f>
        <v>11</v>
      </c>
      <c r="G16" s="6">
        <v>0</v>
      </c>
      <c r="H16" s="6">
        <v>0</v>
      </c>
      <c r="I16" s="7">
        <f t="shared" si="0"/>
        <v>48</v>
      </c>
    </row>
    <row r="17" spans="1:9" ht="15">
      <c r="A17" s="4">
        <v>12</v>
      </c>
      <c r="B17" s="5" t="s">
        <v>28</v>
      </c>
      <c r="C17" s="6">
        <v>0</v>
      </c>
      <c r="D17" s="6">
        <v>0</v>
      </c>
      <c r="E17" s="6">
        <f>20</f>
        <v>20</v>
      </c>
      <c r="F17" s="6">
        <f>20</f>
        <v>20</v>
      </c>
      <c r="G17" s="6">
        <v>0</v>
      </c>
      <c r="H17" s="6">
        <v>0</v>
      </c>
      <c r="I17" s="7">
        <f t="shared" si="0"/>
        <v>40</v>
      </c>
    </row>
    <row r="18" spans="1:9" ht="15">
      <c r="A18" s="4">
        <v>13</v>
      </c>
      <c r="B18" s="5" t="s">
        <v>20</v>
      </c>
      <c r="C18" s="6">
        <f>8</f>
        <v>8</v>
      </c>
      <c r="D18" s="6">
        <v>7</v>
      </c>
      <c r="E18" s="6">
        <v>0</v>
      </c>
      <c r="F18" s="6">
        <f>8</f>
        <v>8</v>
      </c>
      <c r="G18" s="6">
        <f>5</f>
        <v>5</v>
      </c>
      <c r="H18" s="6">
        <v>11</v>
      </c>
      <c r="I18" s="7">
        <f t="shared" si="0"/>
        <v>39</v>
      </c>
    </row>
    <row r="19" spans="1:9" ht="15">
      <c r="A19" s="4">
        <v>14</v>
      </c>
      <c r="B19" s="5" t="s">
        <v>26</v>
      </c>
      <c r="C19" s="6">
        <v>0</v>
      </c>
      <c r="D19" s="6">
        <v>17</v>
      </c>
      <c r="E19" s="6">
        <v>0</v>
      </c>
      <c r="F19" s="6">
        <f>17</f>
        <v>17</v>
      </c>
      <c r="G19" s="6">
        <v>0</v>
      </c>
      <c r="H19" s="6">
        <v>0</v>
      </c>
      <c r="I19" s="7">
        <f t="shared" si="0"/>
        <v>34</v>
      </c>
    </row>
    <row r="20" spans="1:9" ht="15">
      <c r="A20" s="4">
        <v>15</v>
      </c>
      <c r="B20" s="5" t="s">
        <v>19</v>
      </c>
      <c r="C20" s="6">
        <f>17</f>
        <v>17</v>
      </c>
      <c r="D20" s="6">
        <v>0</v>
      </c>
      <c r="E20" s="6">
        <v>0</v>
      </c>
      <c r="F20" s="6">
        <f>9</f>
        <v>9</v>
      </c>
      <c r="G20" s="6">
        <f>6</f>
        <v>6</v>
      </c>
      <c r="H20" s="6">
        <v>0</v>
      </c>
      <c r="I20" s="7">
        <f t="shared" si="0"/>
        <v>32</v>
      </c>
    </row>
    <row r="21" spans="1:9" ht="15">
      <c r="A21" s="4">
        <v>16</v>
      </c>
      <c r="B21" s="5" t="s">
        <v>24</v>
      </c>
      <c r="C21" s="6">
        <v>0</v>
      </c>
      <c r="D21" s="6">
        <v>28</v>
      </c>
      <c r="E21" s="6">
        <v>0</v>
      </c>
      <c r="F21" s="6">
        <v>0</v>
      </c>
      <c r="G21" s="6">
        <v>0</v>
      </c>
      <c r="H21" s="6">
        <v>0</v>
      </c>
      <c r="I21" s="7">
        <f t="shared" si="0"/>
        <v>28</v>
      </c>
    </row>
    <row r="22" spans="1:9" ht="15">
      <c r="A22" s="4">
        <v>17</v>
      </c>
      <c r="B22" s="5" t="s">
        <v>12</v>
      </c>
      <c r="C22" s="6">
        <f>9</f>
        <v>9</v>
      </c>
      <c r="D22" s="6">
        <v>6</v>
      </c>
      <c r="E22" s="6">
        <f>10</f>
        <v>10</v>
      </c>
      <c r="F22" s="6">
        <v>0</v>
      </c>
      <c r="G22" s="6">
        <v>0</v>
      </c>
      <c r="H22" s="6">
        <v>0</v>
      </c>
      <c r="I22" s="7">
        <f t="shared" si="0"/>
        <v>25</v>
      </c>
    </row>
    <row r="23" spans="1:9" ht="15">
      <c r="A23" s="4">
        <v>18</v>
      </c>
      <c r="B23" s="5" t="s">
        <v>25</v>
      </c>
      <c r="C23" s="6">
        <v>0</v>
      </c>
      <c r="D23" s="6">
        <v>13</v>
      </c>
      <c r="E23" s="6">
        <v>0</v>
      </c>
      <c r="F23" s="6">
        <v>0</v>
      </c>
      <c r="G23" s="6">
        <v>0</v>
      </c>
      <c r="H23" s="6">
        <v>0</v>
      </c>
      <c r="I23" s="7">
        <f t="shared" si="0"/>
        <v>13</v>
      </c>
    </row>
    <row r="24" spans="1:9" ht="15">
      <c r="A24" s="4">
        <v>19</v>
      </c>
      <c r="B24" s="5" t="s">
        <v>16</v>
      </c>
      <c r="C24" s="6">
        <f>9</f>
        <v>9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7">
        <f t="shared" si="0"/>
        <v>9</v>
      </c>
    </row>
    <row r="25" spans="1:9" ht="15">
      <c r="A25" s="4">
        <v>20</v>
      </c>
      <c r="B25" s="5"/>
      <c r="C25" s="6"/>
      <c r="D25" s="6"/>
      <c r="E25" s="6"/>
      <c r="F25" s="6"/>
      <c r="G25" s="6"/>
      <c r="H25" s="6"/>
      <c r="I25" s="7">
        <f t="shared" si="0"/>
        <v>0</v>
      </c>
    </row>
    <row r="26" spans="1:9" ht="15">
      <c r="A26" s="4">
        <v>21</v>
      </c>
      <c r="B26" s="5"/>
      <c r="C26" s="6"/>
      <c r="D26" s="6"/>
      <c r="E26" s="6"/>
      <c r="F26" s="6"/>
      <c r="G26" s="6"/>
      <c r="H26" s="6"/>
      <c r="I26" s="7">
        <f t="shared" si="0"/>
        <v>0</v>
      </c>
    </row>
    <row r="27" spans="1:9" ht="15">
      <c r="A27" s="4">
        <v>22</v>
      </c>
      <c r="B27" s="5"/>
      <c r="C27" s="6"/>
      <c r="D27" s="6"/>
      <c r="E27" s="6"/>
      <c r="F27" s="6"/>
      <c r="G27" s="6"/>
      <c r="H27" s="6"/>
      <c r="I27" s="7">
        <f t="shared" si="0"/>
        <v>0</v>
      </c>
    </row>
    <row r="28" spans="1:9" ht="15">
      <c r="A28" s="4">
        <v>23</v>
      </c>
      <c r="B28" s="5"/>
      <c r="C28" s="6"/>
      <c r="D28" s="6"/>
      <c r="E28" s="6"/>
      <c r="F28" s="6"/>
      <c r="G28" s="6"/>
      <c r="H28" s="6"/>
      <c r="I28" s="7">
        <f t="shared" si="0"/>
        <v>0</v>
      </c>
    </row>
  </sheetData>
  <sheetProtection/>
  <mergeCells count="7">
    <mergeCell ref="B1:I1"/>
    <mergeCell ref="A3:I3"/>
    <mergeCell ref="A2:I2"/>
    <mergeCell ref="C4:H4"/>
    <mergeCell ref="A4:A5"/>
    <mergeCell ref="I4:I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2022-01-27T19:47:50Z</cp:lastPrinted>
  <dcterms:created xsi:type="dcterms:W3CDTF">2009-01-24T13:55:20Z</dcterms:created>
  <dcterms:modified xsi:type="dcterms:W3CDTF">2023-10-22T16:42:06Z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